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<sst xmlns="http://schemas.openxmlformats.org/spreadsheetml/2006/main" count="71" uniqueCount="58">
  <si>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</si>
  <si>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</si>
  <si>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</si>
  <si>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</si>
  <si>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</si>
  <si>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</si>
  <si>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</si>
  <si>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</si>
  <si>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</si>
  <si>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</si>
  <si>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</si>
  <si>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</si>
  <si>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</si>
  <si>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</si>
  <si>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</si>
  <si>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</si>
  <si>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</si>
  <si>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</si>
  <si>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</si>
  <si>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</si>
  <si>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</si>
  <si>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</si>
  <si>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</si>
  <si>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Предложение собственникам помещений в МКД ул. Архангельская дом №9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</si>
  <si>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</si>
  <si>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</si>
  <si>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</si>
  <si>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</si>
  <si>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</si>
  <si>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</si>
  <si>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</si>
  <si>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</si>
  <si>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</si>
  <si>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</si>
  <si>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</si>
  <si>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</si>
  <si>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</si>
  <si>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</si>
  <si>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</si>
  <si>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</si>
  <si>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</si>
  <si>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</si>
  <si>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</si>
  <si>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</si>
  <si>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</si>
  <si>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</si>
  <si>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</si>
  <si>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</si>
  <si>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</si>
  <si>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</si>
  <si>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Итого</t>
  </si>
  <si>
    <t>* - 1,57 руб/кв.м.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</si>
  <si>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4503,5</t>
    </r>
  </si>
  <si>
    <t>20,72 руб/кв.м.  х 4503,5</t>
  </si>
  <si>
    <t>Работы, выполняемые в целях надлежащего содержания систем вентиляции</t>
  </si>
  <si>
    <t>Работы, выполняемые в целях надлежащего содержания систем ВДГО</t>
  </si>
  <si>
    <t>2.6</t>
  </si>
  <si>
    <t>Стоимость работ, услуг в год,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</si>
</sst>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E14" sqref="E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45" t="s">
        <v>23</v>
      </c>
      <c r="B1" s="45"/>
      <c r="C1" s="45"/>
      <c r="D1" s="45"/>
      <c r="E1" s="45"/>
      <c r="F1" s="45"/>
      <c r="G1" s="45"/>
      <c r="H1" s="45"/>
      <c r="I1" s="9"/>
      <c r="J1" s="9"/>
      <c r="K1" s="9"/>
      <c r="L1" s="9"/>
    </row>
    <row r="2" spans="1:12" s="10" customFormat="1" ht="21">
      <c r="A2" s="45" t="s">
        <v>22</v>
      </c>
      <c r="B2" s="45"/>
      <c r="C2" s="45"/>
      <c r="D2" s="45"/>
      <c r="E2" s="45"/>
      <c r="F2" s="45"/>
      <c r="G2" s="45"/>
      <c r="H2" s="45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43" t="s">
        <v>57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52</v>
      </c>
      <c r="D8" s="8">
        <f>1.57*H9</f>
        <v>7070.495</v>
      </c>
      <c r="E8" s="44">
        <f>ROUND(D8*12,2)</f>
        <v>84845.94</v>
      </c>
      <c r="F8" s="6"/>
      <c r="G8" s="7" t="s">
        <v>11</v>
      </c>
      <c r="H8" s="8">
        <f>D10</f>
        <v>100383.01499999998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53</v>
      </c>
      <c r="D9" s="8">
        <f>20.72*H9</f>
        <v>93312.51999999999</v>
      </c>
      <c r="E9" s="44">
        <f>ROUND(D9*12,2)</f>
        <v>1119750.24</v>
      </c>
      <c r="F9" s="6"/>
      <c r="G9" s="7" t="s">
        <v>16</v>
      </c>
      <c r="H9" s="5">
        <v>4503.5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21</v>
      </c>
      <c r="C10" s="5"/>
      <c r="D10" s="8">
        <f>SUM(D8:D9)</f>
        <v>100383.01499999998</v>
      </c>
      <c r="E10" s="44">
        <f>SUM(E8:E9)</f>
        <v>1204596.18</v>
      </c>
      <c r="F10" s="6"/>
      <c r="G10" s="7" t="s">
        <v>20</v>
      </c>
      <c r="H10" s="12">
        <f>H8/H9</f>
        <v>22.289999999999996</v>
      </c>
      <c r="I10" s="6"/>
      <c r="J10" s="2"/>
      <c r="K10" s="2"/>
      <c r="L10" s="2"/>
      <c r="M10" s="2"/>
      <c r="N10" s="2"/>
      <c r="O10" s="1"/>
    </row>
    <row r="11" spans="1:15" ht="17.25" customHeight="1">
      <c r="A11" s="14"/>
      <c r="B11" s="15"/>
      <c r="C11" s="14"/>
      <c r="D11" s="16"/>
      <c r="E11" s="18"/>
      <c r="F11" s="6"/>
      <c r="G11" s="15"/>
      <c r="H11" s="17"/>
      <c r="I11" s="6"/>
      <c r="J11" s="2"/>
      <c r="K11" s="2"/>
      <c r="L11" s="2"/>
      <c r="M11" s="2"/>
      <c r="N11" s="2"/>
      <c r="O11" s="1"/>
    </row>
    <row r="12" spans="1:15" ht="33" customHeight="1">
      <c r="A12" s="46" t="s">
        <v>51</v>
      </c>
      <c r="B12" s="46"/>
      <c r="C12" s="46"/>
      <c r="D12" s="46"/>
      <c r="E12" s="46"/>
      <c r="F12" s="18"/>
      <c r="G12" s="18"/>
      <c r="H12" s="18"/>
      <c r="I12" s="18"/>
      <c r="J12" s="18"/>
      <c r="K12" s="18"/>
      <c r="L12" s="18"/>
      <c r="M12" s="2"/>
      <c r="N12" s="2"/>
      <c r="O12" s="1"/>
    </row>
    <row r="13" spans="1:15" ht="14.25" customHeight="1">
      <c r="A13" s="6"/>
      <c r="B13" s="6"/>
      <c r="C13" s="6"/>
      <c r="D13" s="6"/>
      <c r="E13" s="6"/>
      <c r="F13" s="13"/>
      <c r="G13" s="13"/>
      <c r="H13" s="6"/>
      <c r="I13" s="11"/>
      <c r="J13" s="2"/>
      <c r="K13" s="2"/>
      <c r="L13" s="2"/>
      <c r="M13" s="2"/>
      <c r="N13" s="2"/>
      <c r="O13" s="1"/>
    </row>
    <row r="14" spans="1:15" ht="18.75">
      <c r="A14" s="2"/>
      <c r="B14" s="3" t="s">
        <v>7</v>
      </c>
      <c r="C14" s="2"/>
      <c r="D14" s="2"/>
      <c r="E14" s="2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1"/>
      <c r="B24" s="1"/>
      <c r="C24" s="1"/>
      <c r="D24" s="1"/>
      <c r="E24" s="1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6:15" ht="15"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A12:E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6">
      <selection activeCell="D19" sqref="D19"/>
    </sheetView>
  </sheetViews>
  <sheetFormatPr defaultColWidth="8.8515625" defaultRowHeight="15"/>
  <cols>
    <col min="1" max="1" width="7.57421875" style="39" customWidth="1"/>
    <col min="2" max="2" width="88.7109375" style="40" customWidth="1"/>
    <col min="3" max="3" width="18.8515625" style="41" customWidth="1"/>
    <col min="4" max="4" width="20.57421875" style="42" bestFit="1" customWidth="1"/>
    <col min="5" max="5" width="36.57421875" style="27" customWidth="1"/>
    <col min="6" max="16384" width="8.8515625" style="27" customWidth="1"/>
  </cols>
  <sheetData>
    <row r="1" spans="1:4" s="20" customFormat="1" ht="15.75">
      <c r="A1" s="19" t="s">
        <v>24</v>
      </c>
      <c r="C1" s="21"/>
      <c r="D1" s="22"/>
    </row>
    <row r="2" spans="1:11" s="20" customFormat="1" ht="15.75">
      <c r="A2" s="19" t="s">
        <v>15</v>
      </c>
      <c r="B2" s="23"/>
      <c r="C2" s="21"/>
      <c r="D2" s="22"/>
      <c r="E2" s="23"/>
      <c r="F2" s="23"/>
      <c r="G2" s="23"/>
      <c r="H2" s="23"/>
      <c r="I2" s="23"/>
      <c r="J2" s="23"/>
      <c r="K2" s="23"/>
    </row>
    <row r="3" spans="1:11" s="20" customFormat="1" ht="15.75">
      <c r="A3" s="19"/>
      <c r="B3" s="23"/>
      <c r="C3" s="21"/>
      <c r="D3" s="22"/>
      <c r="E3" s="23"/>
      <c r="F3" s="23"/>
      <c r="G3" s="23"/>
      <c r="H3" s="23"/>
      <c r="I3" s="23"/>
      <c r="J3" s="23"/>
      <c r="K3" s="23"/>
    </row>
    <row r="4" spans="1:5" ht="63">
      <c r="A4" s="24" t="s">
        <v>12</v>
      </c>
      <c r="B4" s="25" t="s">
        <v>13</v>
      </c>
      <c r="C4" s="25" t="s">
        <v>25</v>
      </c>
      <c r="D4" s="26" t="s">
        <v>26</v>
      </c>
      <c r="E4" s="25" t="s">
        <v>17</v>
      </c>
    </row>
    <row r="5" spans="1:5" ht="31.5">
      <c r="A5" s="28">
        <v>1</v>
      </c>
      <c r="B5" s="29" t="s">
        <v>27</v>
      </c>
      <c r="C5" s="30">
        <v>0.49</v>
      </c>
      <c r="D5" s="31">
        <f>C5*Расчет!$H$9*12</f>
        <v>26480.58</v>
      </c>
      <c r="E5" s="32" t="s">
        <v>18</v>
      </c>
    </row>
    <row r="6" spans="1:5" ht="31.5">
      <c r="A6" s="28">
        <v>2</v>
      </c>
      <c r="B6" s="33" t="s">
        <v>28</v>
      </c>
      <c r="C6" s="30">
        <f>SUM(C7:C12)</f>
        <v>10.33</v>
      </c>
      <c r="D6" s="30">
        <f>SUM(D7:D12)</f>
        <v>558253.86</v>
      </c>
      <c r="E6" s="32" t="s">
        <v>18</v>
      </c>
    </row>
    <row r="7" spans="1:5" ht="31.5">
      <c r="A7" s="24" t="s">
        <v>29</v>
      </c>
      <c r="B7" s="34" t="s">
        <v>30</v>
      </c>
      <c r="C7" s="25">
        <v>2.11</v>
      </c>
      <c r="D7" s="26">
        <f>C7*Расчет!$H$9*12</f>
        <v>114028.62</v>
      </c>
      <c r="E7" s="32" t="s">
        <v>18</v>
      </c>
    </row>
    <row r="8" spans="1:5" ht="31.5">
      <c r="A8" s="24" t="s">
        <v>31</v>
      </c>
      <c r="B8" s="34" t="s">
        <v>54</v>
      </c>
      <c r="C8" s="25">
        <v>0.16</v>
      </c>
      <c r="D8" s="26">
        <f>C8*Расчет!$H$9*12</f>
        <v>8646.720000000001</v>
      </c>
      <c r="E8" s="32" t="s">
        <v>18</v>
      </c>
    </row>
    <row r="9" spans="1:5" ht="31.5">
      <c r="A9" s="24" t="s">
        <v>32</v>
      </c>
      <c r="B9" s="35" t="s">
        <v>33</v>
      </c>
      <c r="C9" s="25">
        <v>3.68</v>
      </c>
      <c r="D9" s="26">
        <f>C9*Расчет!$H$9*12</f>
        <v>198874.56</v>
      </c>
      <c r="E9" s="32" t="s">
        <v>18</v>
      </c>
    </row>
    <row r="10" spans="1:5" ht="31.5">
      <c r="A10" s="24" t="s">
        <v>34</v>
      </c>
      <c r="B10" s="34" t="s">
        <v>35</v>
      </c>
      <c r="C10" s="25">
        <v>0.41</v>
      </c>
      <c r="D10" s="26">
        <f>C10*Расчет!$H$9*12</f>
        <v>22157.22</v>
      </c>
      <c r="E10" s="32" t="s">
        <v>18</v>
      </c>
    </row>
    <row r="11" spans="1:5" ht="31.5">
      <c r="A11" s="24" t="s">
        <v>36</v>
      </c>
      <c r="B11" s="34" t="s">
        <v>55</v>
      </c>
      <c r="C11" s="25">
        <v>0.37</v>
      </c>
      <c r="D11" s="26">
        <f>C11*Расчет!$H$9*12</f>
        <v>19995.54</v>
      </c>
      <c r="E11" s="32" t="s">
        <v>18</v>
      </c>
    </row>
    <row r="12" spans="1:5" ht="31.5">
      <c r="A12" s="24" t="s">
        <v>56</v>
      </c>
      <c r="B12" s="34" t="s">
        <v>37</v>
      </c>
      <c r="C12" s="25">
        <v>3.6</v>
      </c>
      <c r="D12" s="26">
        <f>C12*Расчет!$H$9*12</f>
        <v>194551.2</v>
      </c>
      <c r="E12" s="32" t="s">
        <v>18</v>
      </c>
    </row>
    <row r="13" spans="1:5" ht="31.5">
      <c r="A13" s="28" t="s">
        <v>38</v>
      </c>
      <c r="B13" s="36" t="s">
        <v>39</v>
      </c>
      <c r="C13" s="30">
        <f>SUM(C14:C17)</f>
        <v>9.9</v>
      </c>
      <c r="D13" s="30">
        <f>SUM(D14:D17)</f>
        <v>535015.8</v>
      </c>
      <c r="E13" s="32" t="s">
        <v>18</v>
      </c>
    </row>
    <row r="14" spans="1:5" ht="31.5">
      <c r="A14" s="24" t="s">
        <v>40</v>
      </c>
      <c r="B14" s="34" t="s">
        <v>14</v>
      </c>
      <c r="C14" s="25">
        <v>3.94</v>
      </c>
      <c r="D14" s="26">
        <f>C14*Расчет!$H$9*12</f>
        <v>212925.48</v>
      </c>
      <c r="E14" s="32" t="s">
        <v>18</v>
      </c>
    </row>
    <row r="15" spans="1:5" ht="47.25">
      <c r="A15" s="24" t="s">
        <v>41</v>
      </c>
      <c r="B15" s="34" t="s">
        <v>42</v>
      </c>
      <c r="C15" s="25">
        <v>4.78</v>
      </c>
      <c r="D15" s="26">
        <f>C15*Расчет!$H$9*12</f>
        <v>258320.76</v>
      </c>
      <c r="E15" s="32" t="s">
        <v>18</v>
      </c>
    </row>
    <row r="16" spans="1:5" ht="31.5">
      <c r="A16" s="24" t="s">
        <v>43</v>
      </c>
      <c r="B16" s="34" t="s">
        <v>44</v>
      </c>
      <c r="C16" s="25">
        <v>0.2</v>
      </c>
      <c r="D16" s="26">
        <f>C16*Расчет!$H$9*12</f>
        <v>10808.400000000001</v>
      </c>
      <c r="E16" s="32" t="s">
        <v>18</v>
      </c>
    </row>
    <row r="17" spans="1:5" ht="31.5">
      <c r="A17" s="24" t="s">
        <v>45</v>
      </c>
      <c r="B17" s="35" t="s">
        <v>46</v>
      </c>
      <c r="C17" s="25">
        <v>0.98</v>
      </c>
      <c r="D17" s="26">
        <f>C17*Расчет!$H$9*12</f>
        <v>52961.16</v>
      </c>
      <c r="E17" s="32" t="s">
        <v>18</v>
      </c>
    </row>
    <row r="18" spans="1:5" ht="31.5">
      <c r="A18" s="28" t="s">
        <v>47</v>
      </c>
      <c r="B18" s="37" t="s">
        <v>48</v>
      </c>
      <c r="C18" s="30">
        <v>1.57</v>
      </c>
      <c r="D18" s="31">
        <f>C18*Расчет!$H$9*12</f>
        <v>84845.94</v>
      </c>
      <c r="E18" s="32" t="s">
        <v>49</v>
      </c>
    </row>
    <row r="19" spans="1:5" ht="25.5" customHeight="1">
      <c r="A19" s="28"/>
      <c r="B19" s="33" t="s">
        <v>50</v>
      </c>
      <c r="C19" s="30">
        <f>C5+C6+C13+C18</f>
        <v>22.29</v>
      </c>
      <c r="D19" s="30">
        <f>D5+D6+D13+D18</f>
        <v>1204596.18</v>
      </c>
      <c r="E19" s="3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2022-12-28T13:45:46Z</dcterms:modified>
  <cp:category/>
  <cp:version/>
  <cp:contentType/>
  <cp:contentStatus/>
</cp:coreProperties>
</file>